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UMNOS #\Desktop\"/>
    </mc:Choice>
  </mc:AlternateContent>
  <xr:revisionPtr revIDLastSave="0" documentId="8_{4E36B8EF-6CD5-4EB1-89E7-39715CCDFE24}" xr6:coauthVersionLast="47" xr6:coauthVersionMax="47" xr10:uidLastSave="{00000000-0000-0000-0000-000000000000}"/>
  <bookViews>
    <workbookView xWindow="-120" yWindow="-120" windowWidth="29040" windowHeight="15720" activeTab="1" xr2:uid="{D3522264-D9DF-438B-B28B-F87D55A47A9F}"/>
  </bookViews>
  <sheets>
    <sheet name="MGV 2026-1" sheetId="1" r:id="rId1"/>
    <sheet name="Seminario II 2026-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3" i="2" l="1"/>
  <c r="N24" i="2" s="1"/>
  <c r="O24" i="2" s="1"/>
  <c r="J23" i="2"/>
  <c r="I23" i="2"/>
  <c r="N7" i="2"/>
  <c r="O7" i="2" s="1"/>
  <c r="P7" i="1"/>
  <c r="P8" i="1" s="1"/>
  <c r="Q8" i="1" s="1"/>
  <c r="M23" i="1"/>
  <c r="P24" i="1" s="1"/>
  <c r="Q24" i="1" s="1"/>
  <c r="L23" i="1"/>
  <c r="K23" i="1"/>
  <c r="J23" i="1"/>
  <c r="S24" i="1" l="1"/>
  <c r="Q7" i="1"/>
  <c r="R7" i="1" s="1"/>
  <c r="I24" i="2"/>
  <c r="N23" i="2" s="1"/>
  <c r="O23" i="2" s="1"/>
  <c r="N8" i="2"/>
  <c r="O8" i="2" s="1"/>
  <c r="P7" i="2" s="1"/>
  <c r="K24" i="1"/>
  <c r="P23" i="1" s="1"/>
  <c r="Q23" i="1" s="1"/>
  <c r="I25" i="2" l="1"/>
  <c r="Q24" i="2"/>
  <c r="Q23" i="2"/>
  <c r="P23" i="2"/>
  <c r="K25" i="1"/>
  <c r="S23" i="1"/>
  <c r="R23" i="1"/>
</calcChain>
</file>

<file path=xl/sharedStrings.xml><?xml version="1.0" encoding="utf-8"?>
<sst xmlns="http://schemas.openxmlformats.org/spreadsheetml/2006/main" count="122" uniqueCount="81">
  <si>
    <t>Semana</t>
  </si>
  <si>
    <t>Calendario</t>
  </si>
  <si>
    <t>Académica</t>
  </si>
  <si>
    <t xml:space="preserve">del </t>
  </si>
  <si>
    <t>al</t>
  </si>
  <si>
    <t>Sesión</t>
  </si>
  <si>
    <t>Tema</t>
  </si>
  <si>
    <t>Plataforma AVA</t>
  </si>
  <si>
    <t xml:space="preserve">Reglas de juego </t>
  </si>
  <si>
    <t>F=G+A</t>
  </si>
  <si>
    <t>Acuerdo</t>
  </si>
  <si>
    <t>Programa</t>
  </si>
  <si>
    <t>Sillabus</t>
  </si>
  <si>
    <t>Alógamas I</t>
  </si>
  <si>
    <t>Autógamas I</t>
  </si>
  <si>
    <t>Asexuales I</t>
  </si>
  <si>
    <t>Lectura 1</t>
  </si>
  <si>
    <t>Lectura 5</t>
  </si>
  <si>
    <t>Lectura 3</t>
  </si>
  <si>
    <t>Lectura 2</t>
  </si>
  <si>
    <t>Evaluación &amp; resultados de aprendizaje I</t>
  </si>
  <si>
    <t>Salida pedagógica</t>
  </si>
  <si>
    <t>Esterilidad</t>
  </si>
  <si>
    <t xml:space="preserve">Incompatibilidad </t>
  </si>
  <si>
    <t>SSCC</t>
  </si>
  <si>
    <t>Componentes de varianza</t>
  </si>
  <si>
    <t>Alógamas II</t>
  </si>
  <si>
    <t>Autógamas II</t>
  </si>
  <si>
    <t>Asexuales II</t>
  </si>
  <si>
    <t>Lectura 4</t>
  </si>
  <si>
    <t>Lectura 6</t>
  </si>
  <si>
    <t>Evaluación &amp; resultados de aprendizaje II</t>
  </si>
  <si>
    <t>Plant genetic resistance</t>
  </si>
  <si>
    <t>Allogamous III</t>
  </si>
  <si>
    <t>Autogamous III</t>
  </si>
  <si>
    <t>Asexuls III</t>
  </si>
  <si>
    <t>Evaluación &amp; resultados de aprendizaje III</t>
  </si>
  <si>
    <t xml:space="preserve">Reporte de autoevaluación docente </t>
  </si>
  <si>
    <t>Semana de ajuste por despelote académico</t>
  </si>
  <si>
    <t>Quiz 1</t>
  </si>
  <si>
    <t xml:space="preserve">Quiz 2 </t>
  </si>
  <si>
    <t>Quiz 3</t>
  </si>
  <si>
    <t>Quiz 4</t>
  </si>
  <si>
    <t>Quiz 5</t>
  </si>
  <si>
    <t>Quiz 6</t>
  </si>
  <si>
    <t>Quiz 7</t>
  </si>
  <si>
    <t>Quiz 8</t>
  </si>
  <si>
    <t>Quiz 9</t>
  </si>
  <si>
    <t>Quiz 10</t>
  </si>
  <si>
    <t xml:space="preserve">Asistencia </t>
  </si>
  <si>
    <t xml:space="preserve">Socialización de resultados de aprendizaje </t>
  </si>
  <si>
    <t>Teoría</t>
  </si>
  <si>
    <t>Práctica</t>
  </si>
  <si>
    <t>Relación HP/HI</t>
  </si>
  <si>
    <t>Créditos asignatura</t>
  </si>
  <si>
    <t>HI*</t>
  </si>
  <si>
    <t xml:space="preserve">HI*=horas de trabajo independiente </t>
  </si>
  <si>
    <t>Un (1) crédito académico</t>
  </si>
  <si>
    <t>Hr/semana</t>
  </si>
  <si>
    <t>semanas</t>
  </si>
  <si>
    <t>Semestre</t>
  </si>
  <si>
    <t>HP=Horas presenciales</t>
  </si>
  <si>
    <t>HP=</t>
  </si>
  <si>
    <t>HI=</t>
  </si>
  <si>
    <t>Norma</t>
  </si>
  <si>
    <t>dias dedicado al grupo</t>
  </si>
  <si>
    <t xml:space="preserve">días dedicado al grupo </t>
  </si>
  <si>
    <t>II. Documentos del curso (Acuerdo-Programa-Sílabo)</t>
  </si>
  <si>
    <t>Bases teóricas del curso y técnicas de construcción de propuestas de investigación (Cadena de valor) I</t>
  </si>
  <si>
    <t>Bases teóricas del curso y técnicas de construcción de propuestas de investigación (Cadena de valor) II</t>
  </si>
  <si>
    <t>Bases teóricas del curso y técnicas de construcción de propuestas de investigación (Cadena de valor) III</t>
  </si>
  <si>
    <r>
      <t>Marco teórico</t>
    </r>
    <r>
      <rPr>
        <b/>
        <sz val="9"/>
        <color theme="1"/>
        <rFont val="Calibri"/>
        <family val="2"/>
        <scheme val="minor"/>
      </rPr>
      <t>, Metodología, Resultados esperados</t>
    </r>
    <r>
      <rPr>
        <sz val="9"/>
        <color theme="1"/>
        <rFont val="Calibri"/>
        <family val="2"/>
        <scheme val="minor"/>
      </rPr>
      <t xml:space="preserve"> (Guía autoarchivo repositorio institucional Unipacífico): I</t>
    </r>
  </si>
  <si>
    <r>
      <t>Marco teórico</t>
    </r>
    <r>
      <rPr>
        <b/>
        <sz val="9"/>
        <color theme="1"/>
        <rFont val="Calibri"/>
        <family val="2"/>
        <scheme val="minor"/>
      </rPr>
      <t>, Metodología, Resultados esperados</t>
    </r>
    <r>
      <rPr>
        <sz val="9"/>
        <color theme="1"/>
        <rFont val="Calibri"/>
        <family val="2"/>
        <scheme val="minor"/>
      </rPr>
      <t xml:space="preserve"> (Guía autoarchivo repositorio institucional Unipacífico): II</t>
    </r>
  </si>
  <si>
    <r>
      <t xml:space="preserve">Marco teórico, </t>
    </r>
    <r>
      <rPr>
        <b/>
        <u/>
        <sz val="9"/>
        <color theme="1"/>
        <rFont val="Calibri"/>
        <family val="2"/>
        <scheme val="minor"/>
      </rPr>
      <t>Metodología</t>
    </r>
    <r>
      <rPr>
        <b/>
        <sz val="9"/>
        <color theme="1"/>
        <rFont val="Calibri"/>
        <family val="2"/>
        <scheme val="minor"/>
      </rPr>
      <t>, Resultados esperados</t>
    </r>
    <r>
      <rPr>
        <sz val="9"/>
        <color theme="1"/>
        <rFont val="Calibri"/>
        <family val="2"/>
        <scheme val="minor"/>
      </rPr>
      <t xml:space="preserve"> (Guía autoarchivo repositorio institucional Unipacífico): III</t>
    </r>
  </si>
  <si>
    <r>
      <t xml:space="preserve">Marco teórico, </t>
    </r>
    <r>
      <rPr>
        <b/>
        <u/>
        <sz val="9"/>
        <color theme="1"/>
        <rFont val="Calibri"/>
        <family val="2"/>
        <scheme val="minor"/>
      </rPr>
      <t>Metodología</t>
    </r>
    <r>
      <rPr>
        <b/>
        <sz val="9"/>
        <color theme="1"/>
        <rFont val="Calibri"/>
        <family val="2"/>
        <scheme val="minor"/>
      </rPr>
      <t>, Resultados esperados</t>
    </r>
    <r>
      <rPr>
        <sz val="9"/>
        <color theme="1"/>
        <rFont val="Calibri"/>
        <family val="2"/>
        <scheme val="minor"/>
      </rPr>
      <t xml:space="preserve"> (Guía autoarchivo repositorio institucional Unipacífico): IV</t>
    </r>
  </si>
  <si>
    <r>
      <t>Marco teórico, Metodología, Resultados esperados</t>
    </r>
    <r>
      <rPr>
        <sz val="9"/>
        <color theme="1"/>
        <rFont val="Calibri"/>
        <family val="2"/>
        <scheme val="minor"/>
      </rPr>
      <t xml:space="preserve"> (Guía autoarchivo repositorio institucional Unipacífico): V</t>
    </r>
  </si>
  <si>
    <r>
      <t>Crono-Presupuesto</t>
    </r>
    <r>
      <rPr>
        <b/>
        <sz val="9"/>
        <color theme="1"/>
        <rFont val="Calibri"/>
        <family val="2"/>
        <scheme val="minor"/>
      </rPr>
      <t xml:space="preserve">, bibliografía </t>
    </r>
    <r>
      <rPr>
        <sz val="9"/>
        <color theme="1"/>
        <rFont val="Calibri"/>
        <family val="2"/>
        <scheme val="minor"/>
      </rPr>
      <t>(Guía autoarchivo repositorio institucional Unipacífico): I</t>
    </r>
  </si>
  <si>
    <r>
      <t>Crono-Presupuesto</t>
    </r>
    <r>
      <rPr>
        <b/>
        <sz val="9"/>
        <color theme="1"/>
        <rFont val="Calibri"/>
        <family val="2"/>
        <scheme val="minor"/>
      </rPr>
      <t xml:space="preserve">, bibliografía </t>
    </r>
    <r>
      <rPr>
        <sz val="9"/>
        <color theme="1"/>
        <rFont val="Calibri"/>
        <family val="2"/>
        <scheme val="minor"/>
      </rPr>
      <t>(Guía autoarchivo repositorio institucional Unipacífico): II</t>
    </r>
  </si>
  <si>
    <r>
      <t>Crono-Presupuesto</t>
    </r>
    <r>
      <rPr>
        <b/>
        <sz val="9"/>
        <color theme="1"/>
        <rFont val="Calibri"/>
        <family val="2"/>
        <scheme val="minor"/>
      </rPr>
      <t xml:space="preserve">, bibliografía </t>
    </r>
    <r>
      <rPr>
        <sz val="9"/>
        <color theme="1"/>
        <rFont val="Calibri"/>
        <family val="2"/>
        <scheme val="minor"/>
      </rPr>
      <t>(Guía autoarchivo repositorio institucional Unipacífico): III</t>
    </r>
  </si>
  <si>
    <r>
      <t xml:space="preserve">Crono-Presupuesto, </t>
    </r>
    <r>
      <rPr>
        <b/>
        <u/>
        <sz val="9"/>
        <color theme="1"/>
        <rFont val="Calibri"/>
        <family val="2"/>
        <scheme val="minor"/>
      </rPr>
      <t>bibliografía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(Guía autoarchivo repositorio institucional Unipacífico): IV</t>
    </r>
  </si>
  <si>
    <t>I. Objetivos, metas, rúbrica del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</si>
</sst>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63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" fontId="0" fillId="0" borderId="1" xfId="0" applyNumberForma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0" borderId="2" xfId="0" applyNumberFormat="1" applyBorder="1"/>
    <xf numFmtId="0" fontId="4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" fontId="0" fillId="0" borderId="0" xfId="0" applyNumberForma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6" xfId="0" applyBorder="1"/>
    <xf numFmtId="16" fontId="0" fillId="0" borderId="6" xfId="0" applyNumberFormat="1" applyBorder="1"/>
    <xf numFmtId="0" fontId="6" fillId="0" borderId="1" xfId="0" applyFont="1" applyBorder="1"/>
    <xf numFmtId="0" fontId="4" fillId="0" borderId="1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0" fillId="0" borderId="0" xfId="0" applyBorder="1"/>
    <xf numFmtId="0" fontId="7" fillId="0" borderId="3" xfId="0" applyFont="1" applyBorder="1" applyAlignment="1">
      <alignment horizontal="center" vertical="center"/>
    </xf>
    <xf numFmtId="16" fontId="7" fillId="0" borderId="3" xfId="0" applyNumberFormat="1" applyFont="1" applyBorder="1"/>
    <xf numFmtId="0" fontId="4" fillId="2" borderId="9" xfId="0" applyFont="1" applyFill="1" applyBorder="1" applyAlignment="1">
      <alignment horizontal="center" vertical="center"/>
    </xf>
    <xf numFmtId="0" fontId="0" fillId="0" borderId="5" xfId="0" applyBorder="1"/>
    <xf numFmtId="0" fontId="1" fillId="0" borderId="7" xfId="0" applyFont="1" applyBorder="1" applyAlignment="1">
      <alignment horizontal="center" vertical="center"/>
    </xf>
    <xf numFmtId="16" fontId="0" fillId="0" borderId="8" xfId="0" applyNumberFormat="1" applyBorder="1" applyAlignment="1">
      <alignment horizontal="center" vertical="center"/>
    </xf>
    <xf numFmtId="16" fontId="0" fillId="0" borderId="7" xfId="0" applyNumberFormat="1" applyBorder="1" applyAlignment="1">
      <alignment horizontal="center" vertical="center"/>
    </xf>
    <xf numFmtId="16" fontId="0" fillId="0" borderId="9" xfId="0" applyNumberFormat="1" applyBorder="1" applyAlignment="1">
      <alignment horizontal="center" vertical="center"/>
    </xf>
    <xf numFmtId="16" fontId="7" fillId="0" borderId="10" xfId="0" applyNumberFormat="1" applyFont="1" applyBorder="1" applyAlignment="1">
      <alignment horizontal="center" vertical="center"/>
    </xf>
    <xf numFmtId="16" fontId="0" fillId="0" borderId="1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0" fillId="0" borderId="18" xfId="0" applyBorder="1"/>
    <xf numFmtId="0" fontId="3" fillId="0" borderId="8" xfId="0" applyFont="1" applyBorder="1" applyAlignment="1">
      <alignment horizontal="right"/>
    </xf>
    <xf numFmtId="0" fontId="3" fillId="0" borderId="20" xfId="0" applyFont="1" applyBorder="1"/>
    <xf numFmtId="0" fontId="3" fillId="0" borderId="18" xfId="0" applyFont="1" applyBorder="1"/>
    <xf numFmtId="0" fontId="3" fillId="0" borderId="5" xfId="0" applyFont="1" applyBorder="1"/>
    <xf numFmtId="0" fontId="3" fillId="0" borderId="20" xfId="0" applyFont="1" applyBorder="1" applyAlignment="1">
      <alignment horizontal="center" vertical="center"/>
    </xf>
    <xf numFmtId="0" fontId="0" fillId="4" borderId="0" xfId="0" applyFill="1"/>
    <xf numFmtId="9" fontId="3" fillId="0" borderId="0" xfId="1" applyFont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/>
    </xf>
    <xf numFmtId="0" fontId="0" fillId="5" borderId="0" xfId="0" applyFill="1"/>
    <xf numFmtId="0" fontId="4" fillId="0" borderId="5" xfId="0" applyFont="1" applyBorder="1"/>
    <xf numFmtId="0" fontId="4" fillId="4" borderId="0" xfId="0" applyFont="1" applyFill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" fontId="4" fillId="0" borderId="0" xfId="0" applyNumberFormat="1" applyFont="1"/>
    <xf numFmtId="16" fontId="4" fillId="0" borderId="8" xfId="0" applyNumberFormat="1" applyFont="1" applyBorder="1" applyAlignment="1">
      <alignment horizontal="center" vertical="center"/>
    </xf>
    <xf numFmtId="0" fontId="4" fillId="0" borderId="18" xfId="0" applyFont="1" applyBorder="1"/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right"/>
    </xf>
    <xf numFmtId="16" fontId="4" fillId="0" borderId="1" xfId="0" applyNumberFormat="1" applyFont="1" applyBorder="1"/>
    <xf numFmtId="16" fontId="4" fillId="0" borderId="7" xfId="0" applyNumberFormat="1" applyFont="1" applyBorder="1" applyAlignment="1">
      <alignment horizontal="center" vertical="center"/>
    </xf>
    <xf numFmtId="16" fontId="4" fillId="0" borderId="2" xfId="0" applyNumberFormat="1" applyFont="1" applyBorder="1"/>
    <xf numFmtId="16" fontId="4" fillId="0" borderId="9" xfId="0" applyNumberFormat="1" applyFont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4" fillId="5" borderId="0" xfId="0" applyFont="1" applyFill="1"/>
    <xf numFmtId="0" fontId="4" fillId="5" borderId="0" xfId="0" applyFont="1" applyFill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16" fontId="8" fillId="0" borderId="3" xfId="0" applyNumberFormat="1" applyFont="1" applyBorder="1"/>
    <xf numFmtId="16" fontId="8" fillId="0" borderId="10" xfId="0" applyNumberFormat="1" applyFont="1" applyBorder="1" applyAlignment="1">
      <alignment horizontal="center" vertical="center"/>
    </xf>
    <xf numFmtId="16" fontId="4" fillId="0" borderId="0" xfId="0" applyNumberFormat="1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Border="1"/>
    <xf numFmtId="16" fontId="4" fillId="0" borderId="6" xfId="0" applyNumberFormat="1" applyFont="1" applyBorder="1"/>
    <xf numFmtId="16" fontId="4" fillId="0" borderId="1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4" fillId="0" borderId="20" xfId="0" applyFont="1" applyBorder="1"/>
    <xf numFmtId="0" fontId="5" fillId="0" borderId="0" xfId="0" applyFont="1" applyAlignment="1">
      <alignment horizontal="left"/>
    </xf>
    <xf numFmtId="0" fontId="1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4" xfId="0" applyNumberFormat="1" applyBorder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6" fontId="0" fillId="0" borderId="12" xfId="0" applyNumberFormat="1" applyBorder="1" applyAlignment="1">
      <alignment horizontal="center" vertical="center"/>
    </xf>
    <xf numFmtId="16" fontId="0" fillId="0" borderId="8" xfId="0" applyNumberForma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4" xfId="0" applyNumberFormat="1" applyFont="1" applyBorder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16" fontId="4" fillId="0" borderId="12" xfId="0" applyNumberFormat="1" applyFont="1" applyBorder="1" applyAlignment="1">
      <alignment horizontal="center" vertical="center"/>
    </xf>
    <xf numFmtId="16" fontId="4" fillId="0" borderId="8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1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6" fillId="3" borderId="1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4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F2F6E-6990-4D3A-AD82-626558C66D2E}">
  <dimension ref="B1:S26"/>
  <sheetViews>
    <sheetView workbookViewId="0">
      <selection activeCell="I30" sqref="I30"/>
    </sheetView>
  </sheetViews>
  <sheetFormatPr baseColWidth="10" defaultRowHeight="15" x14ac:dyDescent="0.25"/>
  <cols>
    <col min="2" max="3" width="10.5703125" bestFit="1" customWidth="1"/>
    <col min="4" max="5" width="7.42578125" bestFit="1" customWidth="1"/>
    <col min="6" max="6" width="7.42578125" style="2" bestFit="1" customWidth="1"/>
    <col min="7" max="7" width="15" bestFit="1" customWidth="1"/>
    <col min="8" max="8" width="15.28515625" bestFit="1" customWidth="1"/>
    <col min="9" max="9" width="15" bestFit="1" customWidth="1"/>
    <col min="10" max="10" width="9.140625" bestFit="1" customWidth="1"/>
    <col min="11" max="11" width="7.85546875" customWidth="1"/>
    <col min="12" max="12" width="9.28515625" customWidth="1"/>
    <col min="13" max="13" width="4" bestFit="1" customWidth="1"/>
    <col min="14" max="14" width="3.5703125" customWidth="1"/>
    <col min="15" max="15" width="22.85546875" bestFit="1" customWidth="1"/>
    <col min="16" max="16" width="7.140625" style="2" bestFit="1" customWidth="1"/>
    <col min="17" max="17" width="9.7109375" bestFit="1" customWidth="1"/>
  </cols>
  <sheetData>
    <row r="1" spans="2:19" x14ac:dyDescent="0.25">
      <c r="B1" s="34"/>
      <c r="C1" s="34"/>
      <c r="N1" s="56"/>
    </row>
    <row r="2" spans="2:19" x14ac:dyDescent="0.25">
      <c r="B2" s="96" t="s">
        <v>0</v>
      </c>
      <c r="C2" s="96"/>
      <c r="D2" s="4"/>
      <c r="E2" s="4"/>
      <c r="K2" s="119" t="s">
        <v>61</v>
      </c>
      <c r="L2" s="119"/>
      <c r="N2" s="56"/>
      <c r="O2" s="48" t="s">
        <v>54</v>
      </c>
      <c r="P2" s="42">
        <v>3</v>
      </c>
    </row>
    <row r="3" spans="2:19" ht="15.75" thickBot="1" x14ac:dyDescent="0.3">
      <c r="B3" s="5" t="s">
        <v>1</v>
      </c>
      <c r="C3" s="5" t="s">
        <v>2</v>
      </c>
      <c r="D3" s="6" t="s">
        <v>3</v>
      </c>
      <c r="E3" s="6" t="s">
        <v>4</v>
      </c>
      <c r="F3" s="35" t="s">
        <v>5</v>
      </c>
      <c r="G3" s="93" t="s">
        <v>6</v>
      </c>
      <c r="H3" s="94"/>
      <c r="I3" s="95"/>
      <c r="J3" s="23" t="s">
        <v>49</v>
      </c>
      <c r="K3" s="41" t="s">
        <v>51</v>
      </c>
      <c r="L3" s="41" t="s">
        <v>52</v>
      </c>
      <c r="M3" s="3" t="s">
        <v>55</v>
      </c>
      <c r="N3" s="56"/>
      <c r="O3" s="48" t="s">
        <v>57</v>
      </c>
      <c r="P3" s="42">
        <v>48</v>
      </c>
      <c r="Q3" s="8" t="s">
        <v>58</v>
      </c>
    </row>
    <row r="4" spans="2:19" x14ac:dyDescent="0.25">
      <c r="B4" s="103">
        <v>8</v>
      </c>
      <c r="C4" s="103">
        <v>1</v>
      </c>
      <c r="D4" s="105">
        <v>46069</v>
      </c>
      <c r="E4" s="105">
        <v>46075</v>
      </c>
      <c r="F4" s="107">
        <v>46071</v>
      </c>
      <c r="G4" s="24" t="s">
        <v>7</v>
      </c>
      <c r="H4" s="47" t="s">
        <v>8</v>
      </c>
      <c r="I4" s="25" t="s">
        <v>9</v>
      </c>
      <c r="J4" s="116">
        <v>1</v>
      </c>
      <c r="K4" s="42"/>
      <c r="L4" s="42"/>
      <c r="M4" s="42"/>
      <c r="N4" s="56"/>
      <c r="O4" s="48" t="s">
        <v>60</v>
      </c>
      <c r="P4" s="42">
        <v>16</v>
      </c>
      <c r="Q4" s="8" t="s">
        <v>59</v>
      </c>
    </row>
    <row r="5" spans="2:19" x14ac:dyDescent="0.25">
      <c r="B5" s="104"/>
      <c r="C5" s="104"/>
      <c r="D5" s="106"/>
      <c r="E5" s="106"/>
      <c r="F5" s="108"/>
      <c r="G5" s="24" t="s">
        <v>10</v>
      </c>
      <c r="H5" s="17" t="s">
        <v>11</v>
      </c>
      <c r="I5" s="26" t="s">
        <v>12</v>
      </c>
      <c r="J5" s="117"/>
      <c r="K5" s="42">
        <v>2</v>
      </c>
      <c r="L5" s="42">
        <v>2</v>
      </c>
      <c r="M5" s="42">
        <v>8</v>
      </c>
      <c r="N5" s="56"/>
      <c r="O5" s="48" t="s">
        <v>53</v>
      </c>
      <c r="P5" s="42">
        <v>0.5</v>
      </c>
    </row>
    <row r="6" spans="2:19" x14ac:dyDescent="0.25">
      <c r="B6" s="2">
        <v>9</v>
      </c>
      <c r="C6" s="2">
        <v>2</v>
      </c>
      <c r="D6" s="1">
        <v>46076</v>
      </c>
      <c r="E6" s="1">
        <v>46082</v>
      </c>
      <c r="F6" s="36">
        <v>46078</v>
      </c>
      <c r="G6" s="24" t="s">
        <v>13</v>
      </c>
      <c r="H6" s="17" t="s">
        <v>16</v>
      </c>
      <c r="I6" s="26" t="s">
        <v>39</v>
      </c>
      <c r="J6" s="42">
        <v>1</v>
      </c>
      <c r="K6" s="42">
        <v>2</v>
      </c>
      <c r="L6" s="42">
        <v>2</v>
      </c>
      <c r="M6" s="43">
        <v>8</v>
      </c>
      <c r="N6" s="56"/>
      <c r="O6" s="50"/>
      <c r="P6" s="49" t="s">
        <v>0</v>
      </c>
      <c r="Q6" s="49" t="s">
        <v>60</v>
      </c>
    </row>
    <row r="7" spans="2:19" x14ac:dyDescent="0.25">
      <c r="B7" s="2">
        <v>10</v>
      </c>
      <c r="C7" s="2">
        <v>3</v>
      </c>
      <c r="D7" s="1">
        <v>46083</v>
      </c>
      <c r="E7" s="1">
        <v>46089</v>
      </c>
      <c r="F7" s="36">
        <v>46085</v>
      </c>
      <c r="G7" s="24" t="s">
        <v>14</v>
      </c>
      <c r="H7" s="17" t="s">
        <v>19</v>
      </c>
      <c r="I7" s="26" t="s">
        <v>40</v>
      </c>
      <c r="J7" s="42">
        <v>1</v>
      </c>
      <c r="K7" s="42">
        <v>2</v>
      </c>
      <c r="L7" s="42">
        <v>2</v>
      </c>
      <c r="M7" s="43">
        <v>8</v>
      </c>
      <c r="N7" s="56"/>
      <c r="O7" s="51" t="s">
        <v>62</v>
      </c>
      <c r="P7" s="2">
        <f>+(P3*P2/P4)*P5</f>
        <v>4.5</v>
      </c>
      <c r="Q7" s="2">
        <f>+P7*16</f>
        <v>72</v>
      </c>
      <c r="R7" s="120">
        <f>+Q7+Q8</f>
        <v>216</v>
      </c>
      <c r="S7" s="115" t="s">
        <v>64</v>
      </c>
    </row>
    <row r="8" spans="2:19" x14ac:dyDescent="0.25">
      <c r="B8" s="2">
        <v>11</v>
      </c>
      <c r="C8" s="2">
        <v>4</v>
      </c>
      <c r="D8" s="1">
        <v>46090</v>
      </c>
      <c r="E8" s="1">
        <v>46096</v>
      </c>
      <c r="F8" s="36">
        <v>46092</v>
      </c>
      <c r="G8" s="24" t="s">
        <v>15</v>
      </c>
      <c r="H8" s="17" t="s">
        <v>18</v>
      </c>
      <c r="I8" s="26" t="s">
        <v>41</v>
      </c>
      <c r="J8" s="42">
        <v>1</v>
      </c>
      <c r="K8" s="42">
        <v>2</v>
      </c>
      <c r="L8" s="42">
        <v>2</v>
      </c>
      <c r="M8" s="43">
        <v>8</v>
      </c>
      <c r="N8" s="56"/>
      <c r="O8" s="51" t="s">
        <v>63</v>
      </c>
      <c r="P8" s="2">
        <f>+P7*2</f>
        <v>9</v>
      </c>
      <c r="Q8" s="2">
        <f>+P8*16</f>
        <v>144</v>
      </c>
      <c r="R8" s="120"/>
      <c r="S8" s="115"/>
    </row>
    <row r="9" spans="2:19" ht="15.75" thickBot="1" x14ac:dyDescent="0.3">
      <c r="B9" s="3">
        <v>12</v>
      </c>
      <c r="C9" s="3">
        <v>5</v>
      </c>
      <c r="D9" s="7">
        <v>46097</v>
      </c>
      <c r="E9" s="7">
        <v>46103</v>
      </c>
      <c r="F9" s="37">
        <v>46099</v>
      </c>
      <c r="G9" s="97" t="s">
        <v>20</v>
      </c>
      <c r="H9" s="98"/>
      <c r="I9" s="99"/>
      <c r="J9" s="44">
        <v>1</v>
      </c>
      <c r="K9" s="42">
        <v>2</v>
      </c>
      <c r="L9" s="42">
        <v>2</v>
      </c>
      <c r="M9" s="43">
        <v>8</v>
      </c>
      <c r="N9" s="56"/>
    </row>
    <row r="10" spans="2:19" x14ac:dyDescent="0.25">
      <c r="B10" s="12">
        <v>13</v>
      </c>
      <c r="C10" s="12">
        <v>6</v>
      </c>
      <c r="D10" s="13">
        <v>46104</v>
      </c>
      <c r="E10" s="13">
        <v>46110</v>
      </c>
      <c r="F10" s="38">
        <v>46106</v>
      </c>
      <c r="G10" s="27" t="s">
        <v>21</v>
      </c>
      <c r="H10" s="20" t="s">
        <v>22</v>
      </c>
      <c r="I10" s="33" t="s">
        <v>23</v>
      </c>
      <c r="J10" s="42">
        <v>1</v>
      </c>
      <c r="K10" s="58">
        <v>2</v>
      </c>
      <c r="L10" s="58">
        <v>38</v>
      </c>
      <c r="M10" s="42"/>
      <c r="N10" s="60"/>
      <c r="O10" s="59" t="s">
        <v>65</v>
      </c>
    </row>
    <row r="11" spans="2:19" x14ac:dyDescent="0.25">
      <c r="B11" s="31">
        <v>14</v>
      </c>
      <c r="C11" s="31"/>
      <c r="D11" s="32">
        <v>46111</v>
      </c>
      <c r="E11" s="32">
        <v>46117</v>
      </c>
      <c r="F11" s="39">
        <v>46113</v>
      </c>
      <c r="G11" s="100" t="s">
        <v>24</v>
      </c>
      <c r="H11" s="101"/>
      <c r="I11" s="102"/>
      <c r="J11" s="42"/>
      <c r="K11" s="42"/>
      <c r="L11" s="42"/>
      <c r="M11" s="42"/>
      <c r="N11" s="56"/>
    </row>
    <row r="12" spans="2:19" x14ac:dyDescent="0.25">
      <c r="B12" s="2">
        <v>15</v>
      </c>
      <c r="C12" s="2">
        <v>7</v>
      </c>
      <c r="D12" s="1">
        <v>46118</v>
      </c>
      <c r="E12" s="1">
        <v>46124</v>
      </c>
      <c r="F12" s="36">
        <v>46120</v>
      </c>
      <c r="G12" s="24" t="s">
        <v>26</v>
      </c>
      <c r="H12" s="17" t="s">
        <v>29</v>
      </c>
      <c r="I12" s="26" t="s">
        <v>41</v>
      </c>
      <c r="J12" s="42">
        <v>1</v>
      </c>
      <c r="K12" s="42">
        <v>2</v>
      </c>
      <c r="L12" s="42">
        <v>2</v>
      </c>
      <c r="M12" s="43">
        <v>8</v>
      </c>
      <c r="N12" s="56"/>
    </row>
    <row r="13" spans="2:19" x14ac:dyDescent="0.25">
      <c r="B13" s="2">
        <v>16</v>
      </c>
      <c r="C13" s="2">
        <v>8</v>
      </c>
      <c r="D13" s="1">
        <v>46125</v>
      </c>
      <c r="E13" s="1">
        <v>46131</v>
      </c>
      <c r="F13" s="36">
        <v>46127</v>
      </c>
      <c r="G13" s="24" t="s">
        <v>27</v>
      </c>
      <c r="H13" s="17" t="s">
        <v>17</v>
      </c>
      <c r="I13" s="26" t="s">
        <v>42</v>
      </c>
      <c r="J13" s="42">
        <v>1</v>
      </c>
      <c r="K13" s="42">
        <v>2</v>
      </c>
      <c r="L13" s="42">
        <v>2</v>
      </c>
      <c r="M13" s="43">
        <v>8</v>
      </c>
      <c r="N13" s="56"/>
    </row>
    <row r="14" spans="2:19" x14ac:dyDescent="0.25">
      <c r="B14" s="15">
        <v>17</v>
      </c>
      <c r="C14" s="15">
        <v>9</v>
      </c>
      <c r="D14" s="16">
        <v>46132</v>
      </c>
      <c r="E14" s="16">
        <v>46138</v>
      </c>
      <c r="F14" s="36">
        <v>46134</v>
      </c>
      <c r="G14" s="24" t="s">
        <v>28</v>
      </c>
      <c r="H14" s="17" t="s">
        <v>30</v>
      </c>
      <c r="I14" s="26" t="s">
        <v>43</v>
      </c>
      <c r="J14" s="42">
        <v>1</v>
      </c>
      <c r="K14" s="42">
        <v>2</v>
      </c>
      <c r="L14" s="42">
        <v>2</v>
      </c>
      <c r="M14" s="43">
        <v>8</v>
      </c>
      <c r="N14" s="56"/>
    </row>
    <row r="15" spans="2:19" ht="15.75" thickBot="1" x14ac:dyDescent="0.3">
      <c r="B15" s="3">
        <v>18</v>
      </c>
      <c r="C15" s="3">
        <v>10</v>
      </c>
      <c r="D15" s="7">
        <v>46139</v>
      </c>
      <c r="E15" s="7">
        <v>46145</v>
      </c>
      <c r="F15" s="37">
        <v>46141</v>
      </c>
      <c r="G15" s="97" t="s">
        <v>31</v>
      </c>
      <c r="H15" s="98"/>
      <c r="I15" s="99"/>
      <c r="J15" s="42">
        <v>1</v>
      </c>
      <c r="K15" s="42">
        <v>2</v>
      </c>
      <c r="L15" s="42">
        <v>2</v>
      </c>
      <c r="M15" s="43">
        <v>8</v>
      </c>
      <c r="N15" s="56"/>
    </row>
    <row r="16" spans="2:19" x14ac:dyDescent="0.25">
      <c r="B16" s="2">
        <v>19</v>
      </c>
      <c r="C16" s="2">
        <v>11</v>
      </c>
      <c r="D16" s="1">
        <v>46146</v>
      </c>
      <c r="E16" s="1">
        <v>46152</v>
      </c>
      <c r="F16" s="36">
        <v>46148</v>
      </c>
      <c r="G16" s="28" t="s">
        <v>25</v>
      </c>
      <c r="H16" s="17"/>
      <c r="I16" s="26" t="s">
        <v>44</v>
      </c>
      <c r="J16" s="42">
        <v>1</v>
      </c>
      <c r="K16" s="42">
        <v>2</v>
      </c>
      <c r="L16" s="42">
        <v>2</v>
      </c>
      <c r="M16" s="43">
        <v>8</v>
      </c>
      <c r="N16" s="56"/>
    </row>
    <row r="17" spans="2:19" x14ac:dyDescent="0.25">
      <c r="B17" s="2">
        <v>20</v>
      </c>
      <c r="C17" s="2">
        <v>12</v>
      </c>
      <c r="D17" s="1">
        <v>46153</v>
      </c>
      <c r="E17" s="1">
        <v>46159</v>
      </c>
      <c r="F17" s="36">
        <v>46155</v>
      </c>
      <c r="G17" s="29" t="s">
        <v>32</v>
      </c>
      <c r="H17" s="17"/>
      <c r="I17" s="26" t="s">
        <v>45</v>
      </c>
      <c r="J17" s="42">
        <v>1</v>
      </c>
      <c r="K17" s="42">
        <v>2</v>
      </c>
      <c r="L17" s="42">
        <v>2</v>
      </c>
      <c r="M17" s="43">
        <v>8</v>
      </c>
      <c r="N17" s="56"/>
    </row>
    <row r="18" spans="2:19" x14ac:dyDescent="0.25">
      <c r="B18" s="2">
        <v>21</v>
      </c>
      <c r="C18" s="2">
        <v>13</v>
      </c>
      <c r="D18" s="1">
        <v>46160</v>
      </c>
      <c r="E18" s="1">
        <v>46166</v>
      </c>
      <c r="F18" s="36">
        <v>46162</v>
      </c>
      <c r="G18" s="24" t="s">
        <v>33</v>
      </c>
      <c r="H18" s="17"/>
      <c r="I18" s="26" t="s">
        <v>46</v>
      </c>
      <c r="J18" s="42">
        <v>1</v>
      </c>
      <c r="K18" s="42">
        <v>2</v>
      </c>
      <c r="L18" s="42">
        <v>2</v>
      </c>
      <c r="M18" s="43">
        <v>8</v>
      </c>
      <c r="N18" s="56"/>
    </row>
    <row r="19" spans="2:19" x14ac:dyDescent="0.25">
      <c r="B19" s="2">
        <v>22</v>
      </c>
      <c r="C19" s="2">
        <v>14</v>
      </c>
      <c r="D19" s="1">
        <v>46167</v>
      </c>
      <c r="E19" s="1">
        <v>46173</v>
      </c>
      <c r="F19" s="36">
        <v>46169</v>
      </c>
      <c r="G19" s="24" t="s">
        <v>34</v>
      </c>
      <c r="H19" s="17"/>
      <c r="I19" s="26" t="s">
        <v>47</v>
      </c>
      <c r="J19" s="42">
        <v>1</v>
      </c>
      <c r="K19" s="42">
        <v>2</v>
      </c>
      <c r="L19" s="42">
        <v>2</v>
      </c>
      <c r="M19" s="43">
        <v>8</v>
      </c>
      <c r="N19" s="56"/>
    </row>
    <row r="20" spans="2:19" x14ac:dyDescent="0.25">
      <c r="B20" s="2">
        <v>23</v>
      </c>
      <c r="C20" s="2">
        <v>15</v>
      </c>
      <c r="D20" s="1">
        <v>46174</v>
      </c>
      <c r="E20" s="1">
        <v>46180</v>
      </c>
      <c r="F20" s="36">
        <v>46176</v>
      </c>
      <c r="G20" s="24" t="s">
        <v>35</v>
      </c>
      <c r="H20" s="30"/>
      <c r="I20" s="26" t="s">
        <v>48</v>
      </c>
      <c r="J20" s="42">
        <v>1</v>
      </c>
      <c r="K20" s="42">
        <v>2</v>
      </c>
      <c r="L20" s="42">
        <v>2</v>
      </c>
      <c r="M20" s="43">
        <v>8</v>
      </c>
      <c r="N20" s="56"/>
    </row>
    <row r="21" spans="2:19" x14ac:dyDescent="0.25">
      <c r="B21" s="15">
        <v>24</v>
      </c>
      <c r="C21" s="15">
        <v>16</v>
      </c>
      <c r="D21" s="16">
        <v>46181</v>
      </c>
      <c r="E21" s="16">
        <v>46187</v>
      </c>
      <c r="F21" s="36">
        <v>46183</v>
      </c>
      <c r="G21" s="111" t="s">
        <v>38</v>
      </c>
      <c r="H21" s="112"/>
      <c r="I21" s="113"/>
      <c r="J21" s="44">
        <v>1</v>
      </c>
      <c r="K21" s="42">
        <v>2</v>
      </c>
      <c r="L21" s="42">
        <v>2</v>
      </c>
      <c r="M21" s="43">
        <v>8</v>
      </c>
      <c r="N21" s="56"/>
    </row>
    <row r="22" spans="2:19" ht="15.75" thickBot="1" x14ac:dyDescent="0.3">
      <c r="B22" s="19">
        <v>25</v>
      </c>
      <c r="C22" s="19">
        <v>17</v>
      </c>
      <c r="D22" s="7">
        <v>46188</v>
      </c>
      <c r="E22" s="7">
        <v>46194</v>
      </c>
      <c r="F22" s="37">
        <v>46190</v>
      </c>
      <c r="G22" s="97" t="s">
        <v>36</v>
      </c>
      <c r="H22" s="98"/>
      <c r="I22" s="99"/>
      <c r="J22" s="45">
        <v>1</v>
      </c>
      <c r="K22" s="46">
        <v>2</v>
      </c>
      <c r="L22" s="46">
        <v>2</v>
      </c>
      <c r="M22" s="46">
        <v>8</v>
      </c>
      <c r="N22" s="56"/>
      <c r="O22" s="53"/>
      <c r="P22" s="49" t="s">
        <v>0</v>
      </c>
      <c r="Q22" s="54" t="s">
        <v>60</v>
      </c>
      <c r="R22" s="8"/>
    </row>
    <row r="23" spans="2:19" ht="15.75" thickBot="1" x14ac:dyDescent="0.3">
      <c r="B23" s="21"/>
      <c r="C23" s="21"/>
      <c r="D23" s="22">
        <v>46195</v>
      </c>
      <c r="E23" s="22">
        <v>46201</v>
      </c>
      <c r="F23" s="40">
        <v>46197</v>
      </c>
      <c r="G23" s="114" t="s">
        <v>50</v>
      </c>
      <c r="H23" s="109"/>
      <c r="I23" s="109"/>
      <c r="J23" s="47">
        <f>SUM(J4:J22)</f>
        <v>17</v>
      </c>
      <c r="K23" s="55">
        <f>SUM(K4:K22)</f>
        <v>34</v>
      </c>
      <c r="L23" s="55">
        <f>SUM(L4:L22)</f>
        <v>70</v>
      </c>
      <c r="M23" s="42">
        <f>SUM(M4:M22)</f>
        <v>128</v>
      </c>
      <c r="N23" s="56"/>
      <c r="O23" s="51" t="s">
        <v>62</v>
      </c>
      <c r="P23" s="42">
        <f>+K24/16</f>
        <v>6.5</v>
      </c>
      <c r="Q23" s="42">
        <f>+P23*16</f>
        <v>104</v>
      </c>
      <c r="R23" s="110">
        <f>+Q23+Q24</f>
        <v>232</v>
      </c>
      <c r="S23" s="57">
        <f>+Q23/Q7</f>
        <v>1.4444444444444444</v>
      </c>
    </row>
    <row r="24" spans="2:19" ht="15.75" thickBot="1" x14ac:dyDescent="0.3">
      <c r="B24" s="21"/>
      <c r="C24" s="21"/>
      <c r="D24" s="22">
        <v>46202</v>
      </c>
      <c r="E24" s="22">
        <v>46208</v>
      </c>
      <c r="F24" s="40">
        <v>46204</v>
      </c>
      <c r="G24" s="114" t="s">
        <v>37</v>
      </c>
      <c r="H24" s="114"/>
      <c r="I24" s="114"/>
      <c r="J24" s="8"/>
      <c r="K24" s="118">
        <f>+L23+K23</f>
        <v>104</v>
      </c>
      <c r="L24" s="118"/>
      <c r="M24" s="52"/>
      <c r="N24" s="56"/>
      <c r="O24" s="51" t="s">
        <v>63</v>
      </c>
      <c r="P24" s="42">
        <f>+M23/16</f>
        <v>8</v>
      </c>
      <c r="Q24" s="42">
        <f>+P24*16</f>
        <v>128</v>
      </c>
      <c r="R24" s="110"/>
      <c r="S24" s="57">
        <f>+Q24/Q8</f>
        <v>0.88888888888888884</v>
      </c>
    </row>
    <row r="25" spans="2:19" ht="15.75" thickBot="1" x14ac:dyDescent="0.3">
      <c r="K25" s="109">
        <f>+K24+M23</f>
        <v>232</v>
      </c>
      <c r="L25" s="109"/>
      <c r="M25" s="109"/>
      <c r="N25" s="56"/>
    </row>
    <row r="26" spans="2:19" x14ac:dyDescent="0.25">
      <c r="B26" s="8" t="s">
        <v>56</v>
      </c>
    </row>
  </sheetData>
  <mergeCells count="21">
    <mergeCell ref="S7:S8"/>
    <mergeCell ref="J4:J5"/>
    <mergeCell ref="K24:L24"/>
    <mergeCell ref="K2:L2"/>
    <mergeCell ref="R7:R8"/>
    <mergeCell ref="K25:M25"/>
    <mergeCell ref="R23:R24"/>
    <mergeCell ref="G22:I22"/>
    <mergeCell ref="G21:I21"/>
    <mergeCell ref="G23:I23"/>
    <mergeCell ref="G24:I24"/>
    <mergeCell ref="G3:I3"/>
    <mergeCell ref="B2:C2"/>
    <mergeCell ref="G9:I9"/>
    <mergeCell ref="G11:I11"/>
    <mergeCell ref="G15:I1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47567-3DB0-4FBC-97CE-93B0E11E9D5D}">
  <dimension ref="A1:Q26"/>
  <sheetViews>
    <sheetView tabSelected="1" workbookViewId="0">
      <selection activeCell="F4" sqref="F4:H4"/>
    </sheetView>
  </sheetViews>
  <sheetFormatPr baseColWidth="10" defaultRowHeight="12" x14ac:dyDescent="0.2"/>
  <cols>
    <col min="1" max="1" width="11.42578125" style="9" customWidth="1"/>
    <col min="2" max="2" width="10.5703125" style="9" bestFit="1" customWidth="1"/>
    <col min="3" max="4" width="7.42578125" style="9" bestFit="1" customWidth="1"/>
    <col min="5" max="5" width="7.42578125" style="10" bestFit="1" customWidth="1"/>
    <col min="6" max="6" width="15" style="9" bestFit="1" customWidth="1"/>
    <col min="7" max="7" width="15.28515625" style="9" bestFit="1" customWidth="1"/>
    <col min="8" max="8" width="53.85546875" style="9" customWidth="1"/>
    <col min="9" max="9" width="7.85546875" style="9" customWidth="1"/>
    <col min="10" max="10" width="9.28515625" style="9" customWidth="1"/>
    <col min="11" max="11" width="4" style="9" bestFit="1" customWidth="1"/>
    <col min="12" max="12" width="3.5703125" style="9" customWidth="1"/>
    <col min="13" max="13" width="20.85546875" style="9" bestFit="1" customWidth="1"/>
    <col min="14" max="14" width="7.140625" style="10" bestFit="1" customWidth="1"/>
    <col min="15" max="15" width="9.7109375" style="9" bestFit="1" customWidth="1"/>
    <col min="16" max="16384" width="11.42578125" style="9"/>
  </cols>
  <sheetData>
    <row r="1" spans="1:17" x14ac:dyDescent="0.2">
      <c r="A1" s="61"/>
      <c r="B1" s="61"/>
      <c r="L1" s="62"/>
    </row>
    <row r="2" spans="1:17" x14ac:dyDescent="0.2">
      <c r="A2" s="121" t="s">
        <v>0</v>
      </c>
      <c r="B2" s="121"/>
      <c r="C2" s="63"/>
      <c r="D2" s="63"/>
      <c r="I2" s="119" t="s">
        <v>61</v>
      </c>
      <c r="J2" s="119"/>
      <c r="L2" s="62"/>
      <c r="M2" s="64" t="s">
        <v>54</v>
      </c>
      <c r="N2" s="10">
        <v>2</v>
      </c>
    </row>
    <row r="3" spans="1:17" ht="12.75" thickBot="1" x14ac:dyDescent="0.25">
      <c r="A3" s="65" t="s">
        <v>1</v>
      </c>
      <c r="B3" s="65" t="s">
        <v>2</v>
      </c>
      <c r="C3" s="66" t="s">
        <v>3</v>
      </c>
      <c r="D3" s="66" t="s">
        <v>4</v>
      </c>
      <c r="E3" s="67" t="s">
        <v>5</v>
      </c>
      <c r="F3" s="122" t="s">
        <v>6</v>
      </c>
      <c r="G3" s="123"/>
      <c r="H3" s="124"/>
      <c r="I3" s="68" t="s">
        <v>51</v>
      </c>
      <c r="J3" s="68" t="s">
        <v>52</v>
      </c>
      <c r="K3" s="11" t="s">
        <v>55</v>
      </c>
      <c r="L3" s="62"/>
      <c r="M3" s="64" t="s">
        <v>57</v>
      </c>
      <c r="N3" s="10">
        <v>48</v>
      </c>
      <c r="O3" s="9" t="s">
        <v>58</v>
      </c>
    </row>
    <row r="4" spans="1:17" x14ac:dyDescent="0.2">
      <c r="A4" s="125">
        <v>8</v>
      </c>
      <c r="B4" s="125">
        <v>1</v>
      </c>
      <c r="C4" s="127">
        <v>46069</v>
      </c>
      <c r="D4" s="127">
        <v>46075</v>
      </c>
      <c r="E4" s="129">
        <v>46071</v>
      </c>
      <c r="F4" s="131" t="s">
        <v>80</v>
      </c>
      <c r="G4" s="125"/>
      <c r="H4" s="132"/>
      <c r="I4" s="10"/>
      <c r="J4" s="10"/>
      <c r="K4" s="10"/>
      <c r="L4" s="62"/>
      <c r="M4" s="64" t="s">
        <v>60</v>
      </c>
      <c r="N4" s="10">
        <v>16</v>
      </c>
      <c r="O4" s="9" t="s">
        <v>59</v>
      </c>
    </row>
    <row r="5" spans="1:17" x14ac:dyDescent="0.2">
      <c r="A5" s="126"/>
      <c r="B5" s="126"/>
      <c r="C5" s="128"/>
      <c r="D5" s="128"/>
      <c r="E5" s="130"/>
      <c r="F5" s="135" t="s">
        <v>67</v>
      </c>
      <c r="G5" s="152"/>
      <c r="H5" s="153"/>
      <c r="I5" s="10">
        <v>1</v>
      </c>
      <c r="J5" s="10">
        <v>2</v>
      </c>
      <c r="K5" s="10">
        <v>6</v>
      </c>
      <c r="L5" s="62"/>
      <c r="M5" s="64" t="s">
        <v>53</v>
      </c>
      <c r="N5" s="10">
        <v>0.5</v>
      </c>
    </row>
    <row r="6" spans="1:17" x14ac:dyDescent="0.2">
      <c r="A6" s="10">
        <v>9</v>
      </c>
      <c r="B6" s="10">
        <v>2</v>
      </c>
      <c r="C6" s="69">
        <v>46076</v>
      </c>
      <c r="D6" s="69">
        <v>46082</v>
      </c>
      <c r="E6" s="70">
        <v>46078</v>
      </c>
      <c r="F6" s="154" t="s">
        <v>68</v>
      </c>
      <c r="G6" s="155"/>
      <c r="H6" s="156"/>
      <c r="I6" s="10">
        <v>1</v>
      </c>
      <c r="J6" s="10">
        <v>2</v>
      </c>
      <c r="K6" s="18">
        <v>6</v>
      </c>
      <c r="L6" s="62"/>
      <c r="M6" s="71"/>
      <c r="N6" s="72" t="s">
        <v>0</v>
      </c>
      <c r="O6" s="72" t="s">
        <v>60</v>
      </c>
    </row>
    <row r="7" spans="1:17" x14ac:dyDescent="0.2">
      <c r="A7" s="10">
        <v>10</v>
      </c>
      <c r="B7" s="10">
        <v>3</v>
      </c>
      <c r="C7" s="69">
        <v>46083</v>
      </c>
      <c r="D7" s="69">
        <v>46089</v>
      </c>
      <c r="E7" s="70">
        <v>46085</v>
      </c>
      <c r="F7" s="154" t="s">
        <v>69</v>
      </c>
      <c r="G7" s="155"/>
      <c r="H7" s="156"/>
      <c r="I7" s="10">
        <v>1</v>
      </c>
      <c r="J7" s="10">
        <v>2</v>
      </c>
      <c r="K7" s="18">
        <v>6</v>
      </c>
      <c r="L7" s="62"/>
      <c r="M7" s="73" t="s">
        <v>62</v>
      </c>
      <c r="N7" s="10">
        <f>+(N3*N2/N4)*N5</f>
        <v>3</v>
      </c>
      <c r="O7" s="10">
        <f>+N7*16</f>
        <v>48</v>
      </c>
      <c r="P7" s="134">
        <f>+O7+O8</f>
        <v>144</v>
      </c>
      <c r="Q7" s="135" t="s">
        <v>64</v>
      </c>
    </row>
    <row r="8" spans="1:17" x14ac:dyDescent="0.2">
      <c r="A8" s="10">
        <v>11</v>
      </c>
      <c r="B8" s="10">
        <v>4</v>
      </c>
      <c r="C8" s="69">
        <v>46090</v>
      </c>
      <c r="D8" s="69">
        <v>46096</v>
      </c>
      <c r="E8" s="70">
        <v>46092</v>
      </c>
      <c r="F8" s="157" t="s">
        <v>70</v>
      </c>
      <c r="G8" s="158"/>
      <c r="H8" s="159"/>
      <c r="I8" s="10">
        <v>1</v>
      </c>
      <c r="J8" s="10">
        <v>2</v>
      </c>
      <c r="K8" s="18">
        <v>6</v>
      </c>
      <c r="L8" s="62"/>
      <c r="M8" s="73" t="s">
        <v>63</v>
      </c>
      <c r="N8" s="10">
        <f>+N7*2</f>
        <v>6</v>
      </c>
      <c r="O8" s="10">
        <f>+N8*16</f>
        <v>96</v>
      </c>
      <c r="P8" s="134"/>
      <c r="Q8" s="135"/>
    </row>
    <row r="9" spans="1:17" ht="12.75" thickBot="1" x14ac:dyDescent="0.25">
      <c r="A9" s="11">
        <v>12</v>
      </c>
      <c r="B9" s="11">
        <v>5</v>
      </c>
      <c r="C9" s="74">
        <v>46097</v>
      </c>
      <c r="D9" s="74">
        <v>46103</v>
      </c>
      <c r="E9" s="75">
        <v>46099</v>
      </c>
      <c r="F9" s="97" t="s">
        <v>20</v>
      </c>
      <c r="G9" s="98"/>
      <c r="H9" s="99"/>
      <c r="I9" s="10">
        <v>1</v>
      </c>
      <c r="J9" s="10">
        <v>2</v>
      </c>
      <c r="K9" s="18">
        <v>6</v>
      </c>
      <c r="L9" s="62"/>
    </row>
    <row r="10" spans="1:17" ht="15" customHeight="1" x14ac:dyDescent="0.2">
      <c r="A10" s="14">
        <v>13</v>
      </c>
      <c r="B10" s="14">
        <v>6</v>
      </c>
      <c r="C10" s="76">
        <v>46104</v>
      </c>
      <c r="D10" s="76">
        <v>46110</v>
      </c>
      <c r="E10" s="77">
        <v>46106</v>
      </c>
      <c r="F10" s="147" t="s">
        <v>21</v>
      </c>
      <c r="G10" s="148"/>
      <c r="H10" s="149"/>
      <c r="I10" s="78">
        <v>2</v>
      </c>
      <c r="J10" s="78">
        <v>38</v>
      </c>
      <c r="K10" s="10"/>
      <c r="L10" s="79"/>
      <c r="M10" s="80" t="s">
        <v>66</v>
      </c>
    </row>
    <row r="11" spans="1:17" x14ac:dyDescent="0.2">
      <c r="A11" s="81">
        <v>14</v>
      </c>
      <c r="B11" s="81"/>
      <c r="C11" s="82">
        <v>46111</v>
      </c>
      <c r="D11" s="82">
        <v>46117</v>
      </c>
      <c r="E11" s="83">
        <v>46113</v>
      </c>
      <c r="F11" s="100" t="s">
        <v>24</v>
      </c>
      <c r="G11" s="101"/>
      <c r="H11" s="102"/>
      <c r="I11" s="10"/>
      <c r="J11" s="10"/>
      <c r="K11" s="10"/>
      <c r="L11" s="62"/>
    </row>
    <row r="12" spans="1:17" x14ac:dyDescent="0.2">
      <c r="A12" s="10">
        <v>15</v>
      </c>
      <c r="B12" s="10">
        <v>7</v>
      </c>
      <c r="C12" s="69">
        <v>46118</v>
      </c>
      <c r="D12" s="69">
        <v>46124</v>
      </c>
      <c r="E12" s="70">
        <v>46120</v>
      </c>
      <c r="F12" s="160" t="s">
        <v>71</v>
      </c>
      <c r="G12" s="161"/>
      <c r="H12" s="162"/>
      <c r="I12" s="10">
        <v>1</v>
      </c>
      <c r="J12" s="10">
        <v>2</v>
      </c>
      <c r="K12" s="18">
        <v>6</v>
      </c>
      <c r="L12" s="62"/>
    </row>
    <row r="13" spans="1:17" x14ac:dyDescent="0.2">
      <c r="A13" s="10">
        <v>16</v>
      </c>
      <c r="B13" s="10">
        <v>8</v>
      </c>
      <c r="C13" s="69">
        <v>46125</v>
      </c>
      <c r="D13" s="69">
        <v>46131</v>
      </c>
      <c r="E13" s="70">
        <v>46127</v>
      </c>
      <c r="F13" s="144" t="s">
        <v>72</v>
      </c>
      <c r="G13" s="145"/>
      <c r="H13" s="146"/>
      <c r="I13" s="10">
        <v>1</v>
      </c>
      <c r="J13" s="10">
        <v>2</v>
      </c>
      <c r="K13" s="18">
        <v>6</v>
      </c>
      <c r="L13" s="62"/>
    </row>
    <row r="14" spans="1:17" x14ac:dyDescent="0.2">
      <c r="A14" s="17">
        <v>17</v>
      </c>
      <c r="B14" s="17">
        <v>9</v>
      </c>
      <c r="C14" s="84">
        <v>46132</v>
      </c>
      <c r="D14" s="84">
        <v>46138</v>
      </c>
      <c r="E14" s="70">
        <v>46134</v>
      </c>
      <c r="F14" s="139" t="s">
        <v>73</v>
      </c>
      <c r="G14" s="119"/>
      <c r="H14" s="140"/>
      <c r="I14" s="10">
        <v>1</v>
      </c>
      <c r="J14" s="10">
        <v>2</v>
      </c>
      <c r="K14" s="18">
        <v>6</v>
      </c>
      <c r="L14" s="62"/>
    </row>
    <row r="15" spans="1:17" ht="12.75" thickBot="1" x14ac:dyDescent="0.25">
      <c r="A15" s="11">
        <v>18</v>
      </c>
      <c r="B15" s="11">
        <v>10</v>
      </c>
      <c r="C15" s="74">
        <v>46139</v>
      </c>
      <c r="D15" s="74">
        <v>46145</v>
      </c>
      <c r="E15" s="75">
        <v>46141</v>
      </c>
      <c r="F15" s="97" t="s">
        <v>31</v>
      </c>
      <c r="G15" s="98"/>
      <c r="H15" s="99"/>
      <c r="I15" s="10">
        <v>1</v>
      </c>
      <c r="J15" s="10">
        <v>2</v>
      </c>
      <c r="K15" s="18">
        <v>6</v>
      </c>
      <c r="L15" s="62"/>
    </row>
    <row r="16" spans="1:17" x14ac:dyDescent="0.2">
      <c r="A16" s="10">
        <v>19</v>
      </c>
      <c r="B16" s="10">
        <v>11</v>
      </c>
      <c r="C16" s="69">
        <v>46146</v>
      </c>
      <c r="D16" s="69">
        <v>46152</v>
      </c>
      <c r="E16" s="70">
        <v>46148</v>
      </c>
      <c r="F16" s="92" t="s">
        <v>74</v>
      </c>
      <c r="G16" s="17"/>
      <c r="H16" s="26"/>
      <c r="I16" s="10">
        <v>1</v>
      </c>
      <c r="J16" s="10">
        <v>2</v>
      </c>
      <c r="K16" s="18">
        <v>6</v>
      </c>
      <c r="L16" s="62"/>
    </row>
    <row r="17" spans="1:17" x14ac:dyDescent="0.2">
      <c r="A17" s="10">
        <v>20</v>
      </c>
      <c r="B17" s="10">
        <v>12</v>
      </c>
      <c r="C17" s="69">
        <v>46153</v>
      </c>
      <c r="D17" s="69">
        <v>46159</v>
      </c>
      <c r="E17" s="70">
        <v>46155</v>
      </c>
      <c r="F17" s="63" t="s">
        <v>75</v>
      </c>
      <c r="G17" s="17"/>
      <c r="H17" s="26"/>
      <c r="I17" s="10">
        <v>1</v>
      </c>
      <c r="J17" s="10">
        <v>2</v>
      </c>
      <c r="K17" s="18">
        <v>6</v>
      </c>
      <c r="L17" s="62"/>
    </row>
    <row r="18" spans="1:17" x14ac:dyDescent="0.2">
      <c r="A18" s="10">
        <v>21</v>
      </c>
      <c r="B18" s="10">
        <v>13</v>
      </c>
      <c r="C18" s="69">
        <v>46160</v>
      </c>
      <c r="D18" s="69">
        <v>46166</v>
      </c>
      <c r="E18" s="70">
        <v>46162</v>
      </c>
      <c r="F18" s="141" t="s">
        <v>76</v>
      </c>
      <c r="G18" s="142"/>
      <c r="H18" s="143"/>
      <c r="I18" s="10">
        <v>1</v>
      </c>
      <c r="J18" s="10">
        <v>2</v>
      </c>
      <c r="K18" s="18">
        <v>6</v>
      </c>
      <c r="L18" s="62"/>
    </row>
    <row r="19" spans="1:17" x14ac:dyDescent="0.2">
      <c r="A19" s="10">
        <v>22</v>
      </c>
      <c r="B19" s="10">
        <v>14</v>
      </c>
      <c r="C19" s="69">
        <v>46167</v>
      </c>
      <c r="D19" s="69">
        <v>46173</v>
      </c>
      <c r="E19" s="70">
        <v>46169</v>
      </c>
      <c r="F19" s="141" t="s">
        <v>77</v>
      </c>
      <c r="G19" s="142"/>
      <c r="H19" s="143"/>
      <c r="I19" s="10">
        <v>1</v>
      </c>
      <c r="J19" s="10">
        <v>2</v>
      </c>
      <c r="K19" s="18">
        <v>6</v>
      </c>
      <c r="L19" s="62"/>
    </row>
    <row r="20" spans="1:17" x14ac:dyDescent="0.2">
      <c r="A20" s="10">
        <v>23</v>
      </c>
      <c r="B20" s="10">
        <v>15</v>
      </c>
      <c r="C20" s="69">
        <v>46174</v>
      </c>
      <c r="D20" s="69">
        <v>46180</v>
      </c>
      <c r="E20" s="70">
        <v>46176</v>
      </c>
      <c r="F20" s="141" t="s">
        <v>78</v>
      </c>
      <c r="G20" s="142"/>
      <c r="H20" s="143"/>
      <c r="I20" s="10">
        <v>1</v>
      </c>
      <c r="J20" s="10">
        <v>2</v>
      </c>
      <c r="K20" s="18">
        <v>6</v>
      </c>
      <c r="L20" s="62"/>
    </row>
    <row r="21" spans="1:17" x14ac:dyDescent="0.2">
      <c r="A21" s="17">
        <v>24</v>
      </c>
      <c r="B21" s="17">
        <v>16</v>
      </c>
      <c r="C21" s="84">
        <v>46181</v>
      </c>
      <c r="D21" s="84">
        <v>46187</v>
      </c>
      <c r="E21" s="70">
        <v>46183</v>
      </c>
      <c r="F21" s="136" t="s">
        <v>79</v>
      </c>
      <c r="G21" s="137"/>
      <c r="H21" s="138"/>
      <c r="I21" s="10">
        <v>1</v>
      </c>
      <c r="J21" s="10">
        <v>2</v>
      </c>
      <c r="K21" s="18">
        <v>6</v>
      </c>
      <c r="L21" s="62"/>
    </row>
    <row r="22" spans="1:17" ht="12.75" thickBot="1" x14ac:dyDescent="0.25">
      <c r="A22" s="85">
        <v>25</v>
      </c>
      <c r="B22" s="85">
        <v>17</v>
      </c>
      <c r="C22" s="74">
        <v>46188</v>
      </c>
      <c r="D22" s="74">
        <v>46194</v>
      </c>
      <c r="E22" s="75">
        <v>46190</v>
      </c>
      <c r="F22" s="97" t="s">
        <v>36</v>
      </c>
      <c r="G22" s="98"/>
      <c r="H22" s="99"/>
      <c r="I22" s="11">
        <v>1</v>
      </c>
      <c r="J22" s="11">
        <v>2</v>
      </c>
      <c r="K22" s="11">
        <v>6</v>
      </c>
      <c r="L22" s="62"/>
      <c r="M22" s="71"/>
      <c r="N22" s="72" t="s">
        <v>0</v>
      </c>
      <c r="O22" s="61" t="s">
        <v>60</v>
      </c>
    </row>
    <row r="23" spans="1:17" ht="12.75" thickBot="1" x14ac:dyDescent="0.25">
      <c r="A23" s="86"/>
      <c r="B23" s="86"/>
      <c r="C23" s="87">
        <v>46195</v>
      </c>
      <c r="D23" s="87">
        <v>46201</v>
      </c>
      <c r="E23" s="88">
        <v>46197</v>
      </c>
      <c r="F23" s="150" t="s">
        <v>50</v>
      </c>
      <c r="G23" s="133"/>
      <c r="H23" s="133"/>
      <c r="I23" s="89">
        <f>SUM(I4:I22)</f>
        <v>18</v>
      </c>
      <c r="J23" s="89">
        <f>SUM(J4:J22)</f>
        <v>70</v>
      </c>
      <c r="K23" s="10">
        <f>SUM(K4:K22)</f>
        <v>96</v>
      </c>
      <c r="L23" s="62"/>
      <c r="M23" s="73" t="s">
        <v>62</v>
      </c>
      <c r="N23" s="10">
        <f>+I24/16</f>
        <v>5.5</v>
      </c>
      <c r="O23" s="10">
        <f>+N23*16</f>
        <v>88</v>
      </c>
      <c r="P23" s="134">
        <f>+O23+O24</f>
        <v>184</v>
      </c>
      <c r="Q23" s="90">
        <f>+O23/O7</f>
        <v>1.8333333333333333</v>
      </c>
    </row>
    <row r="24" spans="1:17" ht="12.75" thickBot="1" x14ac:dyDescent="0.25">
      <c r="A24" s="86"/>
      <c r="B24" s="86"/>
      <c r="C24" s="87">
        <v>46202</v>
      </c>
      <c r="D24" s="87">
        <v>46208</v>
      </c>
      <c r="E24" s="88">
        <v>46204</v>
      </c>
      <c r="F24" s="150" t="s">
        <v>37</v>
      </c>
      <c r="G24" s="150"/>
      <c r="H24" s="150"/>
      <c r="I24" s="151">
        <f>+J23+I23</f>
        <v>88</v>
      </c>
      <c r="J24" s="151"/>
      <c r="K24" s="91"/>
      <c r="L24" s="62"/>
      <c r="M24" s="73" t="s">
        <v>63</v>
      </c>
      <c r="N24" s="10">
        <f>+K23/16</f>
        <v>6</v>
      </c>
      <c r="O24" s="10">
        <f>+N24*16</f>
        <v>96</v>
      </c>
      <c r="P24" s="134"/>
      <c r="Q24" s="90">
        <f>+O24/O8</f>
        <v>1</v>
      </c>
    </row>
    <row r="25" spans="1:17" ht="12.75" thickBot="1" x14ac:dyDescent="0.25">
      <c r="I25" s="133">
        <f>+I24+K23</f>
        <v>184</v>
      </c>
      <c r="J25" s="133"/>
      <c r="K25" s="133"/>
      <c r="L25" s="62"/>
    </row>
    <row r="26" spans="1:17" x14ac:dyDescent="0.2">
      <c r="A26" s="9" t="s">
        <v>56</v>
      </c>
    </row>
  </sheetData>
  <mergeCells count="32">
    <mergeCell ref="F24:H24"/>
    <mergeCell ref="I24:J24"/>
    <mergeCell ref="F5:H5"/>
    <mergeCell ref="F6:H6"/>
    <mergeCell ref="F7:H7"/>
    <mergeCell ref="F8:H8"/>
    <mergeCell ref="F12:H12"/>
    <mergeCell ref="I25:K25"/>
    <mergeCell ref="P7:P8"/>
    <mergeCell ref="Q7:Q8"/>
    <mergeCell ref="F9:H9"/>
    <mergeCell ref="F11:H11"/>
    <mergeCell ref="F15:H15"/>
    <mergeCell ref="F21:H21"/>
    <mergeCell ref="F14:H14"/>
    <mergeCell ref="F18:H18"/>
    <mergeCell ref="F19:H19"/>
    <mergeCell ref="F20:H20"/>
    <mergeCell ref="F13:H13"/>
    <mergeCell ref="F10:H10"/>
    <mergeCell ref="F22:H22"/>
    <mergeCell ref="F23:H23"/>
    <mergeCell ref="P23:P24"/>
    <mergeCell ref="A2:B2"/>
    <mergeCell ref="I2:J2"/>
    <mergeCell ref="F3:H3"/>
    <mergeCell ref="A4:A5"/>
    <mergeCell ref="B4:B5"/>
    <mergeCell ref="C4:C5"/>
    <mergeCell ref="D4:D5"/>
    <mergeCell ref="E4:E5"/>
    <mergeCell ref="F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MGV 2026-1</vt:lpstr>
      <vt:lpstr>Seminario II 2026-1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Omar Cardona Montoya</dc:creator>
  <cp:lastModifiedBy>ALUMNOS #</cp:lastModifiedBy>
  <dcterms:created xsi:type="dcterms:W3CDTF">2026-01-28T12:40:42Z</dcterms:created>
  <dcterms:modified xsi:type="dcterms:W3CDTF">2026-02-18T20:08:37Z</dcterms:modified>
</cp:coreProperties>
</file>